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age\OneDrive\Desktop\"/>
    </mc:Choice>
  </mc:AlternateContent>
  <xr:revisionPtr revIDLastSave="0" documentId="8_{595DF154-C203-457D-A568-E436297D2B53}" xr6:coauthVersionLast="47" xr6:coauthVersionMax="47" xr10:uidLastSave="{00000000-0000-0000-0000-000000000000}"/>
  <bookViews>
    <workbookView xWindow="-108" yWindow="-108" windowWidth="23256" windowHeight="12456" xr2:uid="{BAEA9D51-117C-4762-9222-55DBC998A7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J21" i="1" s="1"/>
  <c r="K21" i="1" s="1"/>
  <c r="I6" i="1"/>
  <c r="J6" i="1" s="1"/>
  <c r="K6" i="1" s="1"/>
  <c r="M6" i="1" s="1"/>
  <c r="N6" i="1" s="1"/>
  <c r="I7" i="1"/>
  <c r="I8" i="1"/>
  <c r="J8" i="1" s="1"/>
  <c r="K8" i="1" s="1"/>
  <c r="M8" i="1" s="1"/>
  <c r="N8" i="1" s="1"/>
  <c r="I9" i="1"/>
  <c r="J9" i="1" s="1"/>
  <c r="I10" i="1"/>
  <c r="I11" i="1"/>
  <c r="J11" i="1" s="1"/>
  <c r="I12" i="1"/>
  <c r="J12" i="1" s="1"/>
  <c r="I13" i="1"/>
  <c r="J13" i="1" s="1"/>
  <c r="K13" i="1" s="1"/>
  <c r="L13" i="1" s="1"/>
  <c r="I14" i="1"/>
  <c r="J14" i="1" s="1"/>
  <c r="I15" i="1"/>
  <c r="J15" i="1" s="1"/>
  <c r="I16" i="1"/>
  <c r="J16" i="1" s="1"/>
  <c r="I17" i="1"/>
  <c r="J17" i="1" s="1"/>
  <c r="K17" i="1" s="1"/>
  <c r="M17" i="1" s="1"/>
  <c r="N17" i="1" s="1"/>
  <c r="I18" i="1"/>
  <c r="J18" i="1" s="1"/>
  <c r="I19" i="1"/>
  <c r="J19" i="1" s="1"/>
  <c r="I20" i="1"/>
  <c r="J20" i="1" s="1"/>
  <c r="K20" i="1" s="1"/>
  <c r="M20" i="1" s="1"/>
  <c r="N20" i="1" s="1"/>
  <c r="I5" i="1"/>
  <c r="M21" i="1" l="1"/>
  <c r="N21" i="1" s="1"/>
  <c r="L21" i="1"/>
  <c r="M13" i="1"/>
  <c r="N13" i="1" s="1"/>
  <c r="K16" i="1"/>
  <c r="M16" i="1" s="1"/>
  <c r="N16" i="1" s="1"/>
  <c r="L20" i="1"/>
  <c r="K19" i="1"/>
  <c r="M19" i="1" s="1"/>
  <c r="N19" i="1" s="1"/>
  <c r="K14" i="1"/>
  <c r="M14" i="1" s="1"/>
  <c r="N14" i="1" s="1"/>
  <c r="J10" i="1"/>
  <c r="K10" i="1" s="1"/>
  <c r="M10" i="1" s="1"/>
  <c r="N10" i="1" s="1"/>
  <c r="L17" i="1"/>
  <c r="K18" i="1"/>
  <c r="M18" i="1" s="1"/>
  <c r="N18" i="1" s="1"/>
  <c r="K12" i="1"/>
  <c r="M12" i="1" s="1"/>
  <c r="N12" i="1" s="1"/>
  <c r="K11" i="1"/>
  <c r="M11" i="1" s="1"/>
  <c r="N11" i="1" s="1"/>
  <c r="L8" i="1"/>
  <c r="L6" i="1"/>
  <c r="J7" i="1"/>
  <c r="K7" i="1" s="1"/>
  <c r="M7" i="1" s="1"/>
  <c r="N7" i="1" s="1"/>
  <c r="K15" i="1"/>
  <c r="M15" i="1" s="1"/>
  <c r="N15" i="1" s="1"/>
  <c r="K9" i="1"/>
  <c r="M9" i="1" s="1"/>
  <c r="N9" i="1" s="1"/>
  <c r="J5" i="1"/>
  <c r="K5" i="1" s="1"/>
  <c r="M5" i="1" s="1"/>
  <c r="N5" i="1" s="1"/>
  <c r="L18" i="1" l="1"/>
  <c r="L14" i="1"/>
  <c r="L12" i="1"/>
  <c r="L16" i="1"/>
  <c r="L5" i="1"/>
  <c r="L19" i="1"/>
  <c r="L10" i="1"/>
  <c r="L11" i="1"/>
  <c r="L7" i="1"/>
  <c r="L15" i="1"/>
  <c r="L9" i="1"/>
</calcChain>
</file>

<file path=xl/sharedStrings.xml><?xml version="1.0" encoding="utf-8"?>
<sst xmlns="http://schemas.openxmlformats.org/spreadsheetml/2006/main" count="60" uniqueCount="60">
  <si>
    <t>HAMPTON GOLF CLUB</t>
  </si>
  <si>
    <t>Please indicate your membership category</t>
  </si>
  <si>
    <t>Membership catergory</t>
  </si>
  <si>
    <t>Base Dues</t>
  </si>
  <si>
    <t>NBGA/Golf Canada Fee</t>
  </si>
  <si>
    <t>Total Dues</t>
  </si>
  <si>
    <t>HST</t>
  </si>
  <si>
    <t>Dues including HST</t>
  </si>
  <si>
    <t>Amount due if paid by Credit Card</t>
  </si>
  <si>
    <t>Amount  per month (1)</t>
  </si>
  <si>
    <t xml:space="preserve">       </t>
  </si>
  <si>
    <t>Weekday - Shareholder</t>
  </si>
  <si>
    <t>Adult - Shareholder</t>
  </si>
  <si>
    <t>Adult - Non-Shareholder</t>
  </si>
  <si>
    <t>Weekday - Non-Shareholder</t>
  </si>
  <si>
    <t>Family - Shareholder</t>
  </si>
  <si>
    <t>Family - Non-Shareholder</t>
  </si>
  <si>
    <t>Adult 25 round</t>
  </si>
  <si>
    <t>Adult 25 Round - Non Shareholder</t>
  </si>
  <si>
    <t>Intermediate 19-24</t>
  </si>
  <si>
    <t>Student</t>
  </si>
  <si>
    <t>Intermediate 25-30 Non Shareholder</t>
  </si>
  <si>
    <t>Intermediate 25-30 - Shareholder</t>
  </si>
  <si>
    <t>Junior 8-10</t>
  </si>
  <si>
    <t>Name:</t>
  </si>
  <si>
    <t>Address:</t>
  </si>
  <si>
    <t>Phone:</t>
  </si>
  <si>
    <t>Date of Birth:</t>
  </si>
  <si>
    <t>Code:</t>
  </si>
  <si>
    <t>Amount:</t>
  </si>
  <si>
    <t>Cr. Card</t>
  </si>
  <si>
    <t>Cash</t>
  </si>
  <si>
    <t>P D Check</t>
  </si>
  <si>
    <t>Monthly Debit</t>
  </si>
  <si>
    <t>AS</t>
  </si>
  <si>
    <t>WS</t>
  </si>
  <si>
    <t>FS</t>
  </si>
  <si>
    <t>25S</t>
  </si>
  <si>
    <t>ST</t>
  </si>
  <si>
    <t>J10</t>
  </si>
  <si>
    <t>J13</t>
  </si>
  <si>
    <t>IN24</t>
  </si>
  <si>
    <t>IN30S</t>
  </si>
  <si>
    <t>IN30N</t>
  </si>
  <si>
    <t>AN</t>
  </si>
  <si>
    <t>WN</t>
  </si>
  <si>
    <t>FN</t>
  </si>
  <si>
    <t>25N</t>
  </si>
  <si>
    <t>IN39S</t>
  </si>
  <si>
    <t>IN39N</t>
  </si>
  <si>
    <t>E-Mail:</t>
  </si>
  <si>
    <t>Date: ____________________________________</t>
  </si>
  <si>
    <t>Junior 11-18</t>
  </si>
  <si>
    <t>Intermediate 31 -39 - Shareholder</t>
  </si>
  <si>
    <t>Intermediate 31-39 Non Shareholder</t>
  </si>
  <si>
    <t>2024 Membership Application</t>
  </si>
  <si>
    <t>Amount due if paid by Monthly</t>
  </si>
  <si>
    <r>
      <t>(1) Monthly payment plan via</t>
    </r>
    <r>
      <rPr>
        <b/>
        <sz val="9"/>
        <color theme="1"/>
        <rFont val="Calibri"/>
        <family val="2"/>
        <scheme val="minor"/>
      </rPr>
      <t xml:space="preserve"> Automatic Debit</t>
    </r>
    <r>
      <rPr>
        <sz val="9"/>
        <color theme="1"/>
        <rFont val="Calibri"/>
        <family val="2"/>
        <scheme val="minor"/>
      </rPr>
      <t xml:space="preserve"> (15th of the month) - December to September (10 Months), Must be registered by January 10th, 2024 to particapte.</t>
    </r>
  </si>
  <si>
    <t>Niners</t>
  </si>
  <si>
    <t>Niners (Ladies Tuesday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</si>
</sst>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4" xfId="0" applyBorder="1"/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11" fillId="0" borderId="4" xfId="2" applyBorder="1"/>
    <xf numFmtId="15" fontId="0" fillId="0" borderId="4" xfId="0" applyNumberFormat="1" applyBorder="1"/>
    <xf numFmtId="15" fontId="0" fillId="0" borderId="0" xfId="0" applyNumberForma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6E49-21D3-4E1F-AFDD-7848508370A3}">
  <sheetPr>
    <pageSetUpPr fitToPage="1"/>
  </sheetPr>
  <dimension ref="B1:R33"/>
  <sheetViews>
    <sheetView tabSelected="1" workbookViewId="0">
      <selection activeCell="Q9" sqref="Q9"/>
    </sheetView>
  </sheetViews>
  <sheetFormatPr defaultRowHeight="14.4" x14ac:dyDescent="0.3"/>
  <cols>
    <col min="1" max="1" width="3.33203125" customWidth="1"/>
    <col min="2" max="2" width="3.6640625" customWidth="1"/>
    <col min="3" max="3" width="21.44140625" customWidth="1"/>
    <col min="4" max="4" width="8.88671875" customWidth="1"/>
    <col min="5" max="5" width="7.6640625" customWidth="1"/>
    <col min="6" max="6" width="6" customWidth="1"/>
    <col min="7" max="7" width="15" customWidth="1"/>
    <col min="8" max="8" width="8.6640625" bestFit="1" customWidth="1"/>
    <col min="9" max="14" width="13.5546875" customWidth="1"/>
  </cols>
  <sheetData>
    <row r="1" spans="2:18" ht="21" x14ac:dyDescent="0.4">
      <c r="G1" s="2" t="s">
        <v>0</v>
      </c>
    </row>
    <row r="2" spans="2:18" ht="21" x14ac:dyDescent="0.4">
      <c r="G2" s="2" t="s">
        <v>55</v>
      </c>
    </row>
    <row r="3" spans="2:18" x14ac:dyDescent="0.3">
      <c r="B3" s="1" t="s">
        <v>1</v>
      </c>
    </row>
    <row r="4" spans="2:18" s="3" customFormat="1" ht="21" thickBot="1" x14ac:dyDescent="0.25">
      <c r="B4" s="4"/>
      <c r="C4" s="4" t="s">
        <v>2</v>
      </c>
      <c r="D4" s="4"/>
      <c r="E4" s="4"/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56</v>
      </c>
      <c r="N4" s="4" t="s">
        <v>9</v>
      </c>
      <c r="O4" s="4"/>
      <c r="P4" s="4"/>
      <c r="Q4" s="4"/>
      <c r="R4" s="4"/>
    </row>
    <row r="5" spans="2:18" ht="15" thickBot="1" x14ac:dyDescent="0.35">
      <c r="B5" s="15"/>
      <c r="C5" s="22" t="s">
        <v>12</v>
      </c>
      <c r="D5" s="22"/>
      <c r="E5" s="23"/>
      <c r="F5" s="12" t="s">
        <v>34</v>
      </c>
      <c r="G5" s="7">
        <v>1679.15</v>
      </c>
      <c r="H5" s="7">
        <v>41.25</v>
      </c>
      <c r="I5" s="7">
        <f>G5+H5</f>
        <v>1720.4</v>
      </c>
      <c r="J5" s="7">
        <f>I5*15%</f>
        <v>258.06</v>
      </c>
      <c r="K5" s="8">
        <f>I5+J5</f>
        <v>1978.46</v>
      </c>
      <c r="L5" s="7">
        <f>K5*1.03</f>
        <v>2037.8138000000001</v>
      </c>
      <c r="M5" s="7">
        <f>SUM(K5*1.025)</f>
        <v>2027.9214999999999</v>
      </c>
      <c r="N5" s="7">
        <f>ROUND(M5/10,2)</f>
        <v>202.79</v>
      </c>
      <c r="O5" s="5"/>
    </row>
    <row r="6" spans="2:18" ht="15" thickBot="1" x14ac:dyDescent="0.35">
      <c r="B6" s="15"/>
      <c r="C6" s="22" t="s">
        <v>13</v>
      </c>
      <c r="D6" s="22"/>
      <c r="E6" s="23"/>
      <c r="F6" s="12" t="s">
        <v>44</v>
      </c>
      <c r="G6" s="7">
        <v>2109.25</v>
      </c>
      <c r="H6" s="7">
        <v>41.25</v>
      </c>
      <c r="I6" s="7">
        <f t="shared" ref="I6:I20" si="0">G6+H6</f>
        <v>2150.5</v>
      </c>
      <c r="J6" s="7">
        <f t="shared" ref="J6:J20" si="1">I6*15%</f>
        <v>322.57499999999999</v>
      </c>
      <c r="K6" s="8">
        <f t="shared" ref="K6:K20" si="2">I6+J6</f>
        <v>2473.0749999999998</v>
      </c>
      <c r="L6" s="7">
        <f t="shared" ref="L6:L20" si="3">K6*1.03</f>
        <v>2547.2672499999999</v>
      </c>
      <c r="M6" s="7">
        <f t="shared" ref="M6:M20" si="4">SUM(K6*1.025)</f>
        <v>2534.9018749999996</v>
      </c>
      <c r="N6" s="7">
        <f t="shared" ref="N6:N20" si="5">ROUND(M6/10,2)</f>
        <v>253.49</v>
      </c>
      <c r="O6" s="5"/>
    </row>
    <row r="7" spans="2:18" ht="15" thickBot="1" x14ac:dyDescent="0.35">
      <c r="B7" s="15"/>
      <c r="C7" s="22" t="s">
        <v>11</v>
      </c>
      <c r="D7" s="22"/>
      <c r="E7" s="23"/>
      <c r="F7" s="12" t="s">
        <v>35</v>
      </c>
      <c r="G7" s="7">
        <v>1591.52</v>
      </c>
      <c r="H7" s="7">
        <v>41.25</v>
      </c>
      <c r="I7" s="7">
        <f t="shared" si="0"/>
        <v>1632.77</v>
      </c>
      <c r="J7" s="7">
        <f t="shared" si="1"/>
        <v>244.91549999999998</v>
      </c>
      <c r="K7" s="8">
        <f t="shared" si="2"/>
        <v>1877.6855</v>
      </c>
      <c r="L7" s="7">
        <f t="shared" si="3"/>
        <v>1934.016065</v>
      </c>
      <c r="M7" s="7">
        <f t="shared" si="4"/>
        <v>1924.6276375</v>
      </c>
      <c r="N7" s="7">
        <f t="shared" si="5"/>
        <v>192.46</v>
      </c>
      <c r="O7" s="5"/>
    </row>
    <row r="8" spans="2:18" ht="15" thickBot="1" x14ac:dyDescent="0.35">
      <c r="B8" s="15"/>
      <c r="C8" s="22" t="s">
        <v>14</v>
      </c>
      <c r="D8" s="22"/>
      <c r="E8" s="23"/>
      <c r="F8" s="12" t="s">
        <v>45</v>
      </c>
      <c r="G8" s="7">
        <v>2012.21</v>
      </c>
      <c r="H8" s="7">
        <v>41.25</v>
      </c>
      <c r="I8" s="7">
        <f t="shared" si="0"/>
        <v>2053.46</v>
      </c>
      <c r="J8" s="7">
        <f t="shared" si="1"/>
        <v>308.01900000000001</v>
      </c>
      <c r="K8" s="8">
        <f t="shared" si="2"/>
        <v>2361.4790000000003</v>
      </c>
      <c r="L8" s="7">
        <f t="shared" si="3"/>
        <v>2432.3233700000005</v>
      </c>
      <c r="M8" s="7">
        <f t="shared" si="4"/>
        <v>2420.5159750000003</v>
      </c>
      <c r="N8" s="7">
        <f t="shared" si="5"/>
        <v>242.05</v>
      </c>
      <c r="O8" s="5"/>
    </row>
    <row r="9" spans="2:18" ht="15" thickBot="1" x14ac:dyDescent="0.35">
      <c r="B9" s="15"/>
      <c r="C9" s="22" t="s">
        <v>15</v>
      </c>
      <c r="D9" s="22"/>
      <c r="E9" s="23"/>
      <c r="F9" s="12" t="s">
        <v>36</v>
      </c>
      <c r="G9" s="7">
        <v>3747.15</v>
      </c>
      <c r="H9" s="7">
        <v>123.75</v>
      </c>
      <c r="I9" s="7">
        <f t="shared" si="0"/>
        <v>3870.9</v>
      </c>
      <c r="J9" s="7">
        <f t="shared" si="1"/>
        <v>580.63499999999999</v>
      </c>
      <c r="K9" s="8">
        <f t="shared" si="2"/>
        <v>4451.5349999999999</v>
      </c>
      <c r="L9" s="7">
        <f t="shared" si="3"/>
        <v>4585.0810499999998</v>
      </c>
      <c r="M9" s="7">
        <f t="shared" si="4"/>
        <v>4562.823374999999</v>
      </c>
      <c r="N9" s="7">
        <f t="shared" si="5"/>
        <v>456.28</v>
      </c>
      <c r="O9" s="5"/>
    </row>
    <row r="10" spans="2:18" ht="15" thickBot="1" x14ac:dyDescent="0.35">
      <c r="B10" s="15"/>
      <c r="C10" s="22" t="s">
        <v>16</v>
      </c>
      <c r="D10" s="22"/>
      <c r="E10" s="23"/>
      <c r="F10" s="12" t="s">
        <v>46</v>
      </c>
      <c r="G10" s="7">
        <v>4177.25</v>
      </c>
      <c r="H10" s="7">
        <v>123.75</v>
      </c>
      <c r="I10" s="7">
        <f t="shared" si="0"/>
        <v>4301</v>
      </c>
      <c r="J10" s="7">
        <f t="shared" si="1"/>
        <v>645.15</v>
      </c>
      <c r="K10" s="8">
        <f t="shared" si="2"/>
        <v>4946.1499999999996</v>
      </c>
      <c r="L10" s="7">
        <f t="shared" si="3"/>
        <v>5094.5344999999998</v>
      </c>
      <c r="M10" s="7">
        <f t="shared" si="4"/>
        <v>5069.8037499999991</v>
      </c>
      <c r="N10" s="7">
        <f t="shared" si="5"/>
        <v>506.98</v>
      </c>
      <c r="O10" s="5"/>
    </row>
    <row r="11" spans="2:18" ht="15" thickBot="1" x14ac:dyDescent="0.35">
      <c r="B11" s="15"/>
      <c r="C11" s="22" t="s">
        <v>17</v>
      </c>
      <c r="D11" s="22"/>
      <c r="E11" s="23"/>
      <c r="F11" s="12" t="s">
        <v>37</v>
      </c>
      <c r="G11" s="7">
        <v>1141.53</v>
      </c>
      <c r="H11" s="7">
        <v>41.25</v>
      </c>
      <c r="I11" s="7">
        <f t="shared" si="0"/>
        <v>1182.78</v>
      </c>
      <c r="J11" s="7">
        <f t="shared" si="1"/>
        <v>177.417</v>
      </c>
      <c r="K11" s="8">
        <f t="shared" si="2"/>
        <v>1360.1969999999999</v>
      </c>
      <c r="L11" s="7">
        <f t="shared" si="3"/>
        <v>1401.0029099999999</v>
      </c>
      <c r="M11" s="7">
        <f t="shared" si="4"/>
        <v>1394.2019249999998</v>
      </c>
      <c r="N11" s="7">
        <f t="shared" si="5"/>
        <v>139.41999999999999</v>
      </c>
      <c r="O11" s="5"/>
    </row>
    <row r="12" spans="2:18" ht="15" thickBot="1" x14ac:dyDescent="0.35">
      <c r="B12" s="15"/>
      <c r="C12" s="22" t="s">
        <v>18</v>
      </c>
      <c r="D12" s="22"/>
      <c r="E12" s="23"/>
      <c r="F12" s="12" t="s">
        <v>47</v>
      </c>
      <c r="G12" s="7">
        <v>1437.22</v>
      </c>
      <c r="H12" s="7">
        <v>41.25</v>
      </c>
      <c r="I12" s="7">
        <f t="shared" si="0"/>
        <v>1478.47</v>
      </c>
      <c r="J12" s="7">
        <f t="shared" si="1"/>
        <v>221.7705</v>
      </c>
      <c r="K12" s="8">
        <f t="shared" si="2"/>
        <v>1700.2405000000001</v>
      </c>
      <c r="L12" s="7">
        <f t="shared" si="3"/>
        <v>1751.2477150000002</v>
      </c>
      <c r="M12" s="7">
        <f t="shared" si="4"/>
        <v>1742.7465124999999</v>
      </c>
      <c r="N12" s="7">
        <f t="shared" si="5"/>
        <v>174.27</v>
      </c>
      <c r="O12" s="5"/>
    </row>
    <row r="13" spans="2:18" ht="15" thickBot="1" x14ac:dyDescent="0.35">
      <c r="B13" s="15"/>
      <c r="C13" s="22" t="s">
        <v>19</v>
      </c>
      <c r="D13" s="22"/>
      <c r="E13" s="23"/>
      <c r="F13" s="12" t="s">
        <v>41</v>
      </c>
      <c r="G13" s="7">
        <v>836.15</v>
      </c>
      <c r="H13" s="7">
        <v>41.25</v>
      </c>
      <c r="I13" s="7">
        <f t="shared" si="0"/>
        <v>877.4</v>
      </c>
      <c r="J13" s="7">
        <f t="shared" si="1"/>
        <v>131.60999999999999</v>
      </c>
      <c r="K13" s="8">
        <f t="shared" si="2"/>
        <v>1009.01</v>
      </c>
      <c r="L13" s="7">
        <f t="shared" si="3"/>
        <v>1039.2803000000001</v>
      </c>
      <c r="M13" s="7">
        <f t="shared" si="4"/>
        <v>1034.23525</v>
      </c>
      <c r="N13" s="7">
        <f t="shared" si="5"/>
        <v>103.42</v>
      </c>
      <c r="O13" s="5"/>
    </row>
    <row r="14" spans="2:18" ht="15" thickBot="1" x14ac:dyDescent="0.35">
      <c r="B14" s="15"/>
      <c r="C14" s="22" t="s">
        <v>20</v>
      </c>
      <c r="D14" s="22"/>
      <c r="E14" s="23"/>
      <c r="F14" s="12" t="s">
        <v>38</v>
      </c>
      <c r="G14" s="7">
        <v>646.91</v>
      </c>
      <c r="H14" s="7">
        <v>41.25</v>
      </c>
      <c r="I14" s="7">
        <f t="shared" si="0"/>
        <v>688.16</v>
      </c>
      <c r="J14" s="7">
        <f t="shared" si="1"/>
        <v>103.22399999999999</v>
      </c>
      <c r="K14" s="8">
        <f t="shared" si="2"/>
        <v>791.38400000000001</v>
      </c>
      <c r="L14" s="7">
        <f t="shared" si="3"/>
        <v>815.12552000000005</v>
      </c>
      <c r="M14" s="7">
        <f t="shared" si="4"/>
        <v>811.16859999999997</v>
      </c>
      <c r="N14" s="7">
        <f t="shared" si="5"/>
        <v>81.12</v>
      </c>
      <c r="O14" s="5"/>
    </row>
    <row r="15" spans="2:18" ht="15" thickBot="1" x14ac:dyDescent="0.35">
      <c r="B15" s="15"/>
      <c r="C15" s="22" t="s">
        <v>22</v>
      </c>
      <c r="D15" s="22"/>
      <c r="E15" s="23"/>
      <c r="F15" s="12" t="s">
        <v>42</v>
      </c>
      <c r="G15" s="7">
        <v>1025.4000000000001</v>
      </c>
      <c r="H15" s="7">
        <v>41.25</v>
      </c>
      <c r="I15" s="7">
        <f t="shared" si="0"/>
        <v>1066.6500000000001</v>
      </c>
      <c r="J15" s="7">
        <f t="shared" si="1"/>
        <v>159.9975</v>
      </c>
      <c r="K15" s="8">
        <f t="shared" si="2"/>
        <v>1226.6475</v>
      </c>
      <c r="L15" s="7">
        <f t="shared" si="3"/>
        <v>1263.446925</v>
      </c>
      <c r="M15" s="7">
        <f t="shared" si="4"/>
        <v>1257.3136875</v>
      </c>
      <c r="N15" s="7">
        <f t="shared" si="5"/>
        <v>125.73</v>
      </c>
      <c r="O15" s="5"/>
    </row>
    <row r="16" spans="2:18" ht="15" thickBot="1" x14ac:dyDescent="0.35">
      <c r="B16" s="15"/>
      <c r="C16" s="22" t="s">
        <v>21</v>
      </c>
      <c r="D16" s="22"/>
      <c r="E16" s="23"/>
      <c r="F16" s="12" t="s">
        <v>43</v>
      </c>
      <c r="G16" s="7">
        <v>1292.06</v>
      </c>
      <c r="H16" s="7">
        <v>41.25</v>
      </c>
      <c r="I16" s="7">
        <f t="shared" si="0"/>
        <v>1333.31</v>
      </c>
      <c r="J16" s="7">
        <f t="shared" si="1"/>
        <v>199.9965</v>
      </c>
      <c r="K16" s="8">
        <f t="shared" si="2"/>
        <v>1533.3064999999999</v>
      </c>
      <c r="L16" s="7">
        <f t="shared" si="3"/>
        <v>1579.305695</v>
      </c>
      <c r="M16" s="7">
        <f t="shared" si="4"/>
        <v>1571.6391624999999</v>
      </c>
      <c r="N16" s="7">
        <f t="shared" si="5"/>
        <v>157.16</v>
      </c>
      <c r="O16" s="5"/>
    </row>
    <row r="17" spans="2:17" ht="15" thickBot="1" x14ac:dyDescent="0.35">
      <c r="B17" s="15"/>
      <c r="C17" s="22" t="s">
        <v>53</v>
      </c>
      <c r="D17" s="22"/>
      <c r="E17" s="23"/>
      <c r="F17" s="12" t="s">
        <v>48</v>
      </c>
      <c r="G17" s="7">
        <v>1249.05</v>
      </c>
      <c r="H17" s="7">
        <v>41.25</v>
      </c>
      <c r="I17" s="7">
        <f t="shared" si="0"/>
        <v>1290.3</v>
      </c>
      <c r="J17" s="7">
        <f t="shared" si="1"/>
        <v>193.54499999999999</v>
      </c>
      <c r="K17" s="8">
        <f t="shared" si="2"/>
        <v>1483.845</v>
      </c>
      <c r="L17" s="7">
        <f t="shared" si="3"/>
        <v>1528.3603500000002</v>
      </c>
      <c r="M17" s="7">
        <f t="shared" si="4"/>
        <v>1520.9411249999998</v>
      </c>
      <c r="N17" s="7">
        <f t="shared" si="5"/>
        <v>152.09</v>
      </c>
      <c r="O17" s="5"/>
    </row>
    <row r="18" spans="2:17" ht="15" thickBot="1" x14ac:dyDescent="0.35">
      <c r="B18" s="16"/>
      <c r="C18" s="22" t="s">
        <v>54</v>
      </c>
      <c r="D18" s="22"/>
      <c r="E18" s="23"/>
      <c r="F18" s="12" t="s">
        <v>49</v>
      </c>
      <c r="G18" s="7">
        <v>1571.63</v>
      </c>
      <c r="H18" s="7">
        <v>41.25</v>
      </c>
      <c r="I18" s="7">
        <f t="shared" si="0"/>
        <v>1612.88</v>
      </c>
      <c r="J18" s="7">
        <f t="shared" si="1"/>
        <v>241.93200000000002</v>
      </c>
      <c r="K18" s="8">
        <f t="shared" si="2"/>
        <v>1854.8120000000001</v>
      </c>
      <c r="L18" s="7">
        <f t="shared" si="3"/>
        <v>1910.4563600000001</v>
      </c>
      <c r="M18" s="7">
        <f t="shared" si="4"/>
        <v>1901.1822999999999</v>
      </c>
      <c r="N18" s="7">
        <f t="shared" si="5"/>
        <v>190.12</v>
      </c>
      <c r="O18" s="5"/>
    </row>
    <row r="19" spans="2:17" ht="15" thickBot="1" x14ac:dyDescent="0.35">
      <c r="B19" s="15"/>
      <c r="C19" s="22" t="s">
        <v>23</v>
      </c>
      <c r="D19" s="22"/>
      <c r="E19" s="23"/>
      <c r="F19" s="12" t="s">
        <v>39</v>
      </c>
      <c r="G19" s="7">
        <v>275</v>
      </c>
      <c r="H19" s="7"/>
      <c r="I19" s="7">
        <f t="shared" si="0"/>
        <v>275</v>
      </c>
      <c r="J19" s="7">
        <f t="shared" si="1"/>
        <v>41.25</v>
      </c>
      <c r="K19" s="8">
        <f t="shared" si="2"/>
        <v>316.25</v>
      </c>
      <c r="L19" s="7">
        <f t="shared" si="3"/>
        <v>325.73750000000001</v>
      </c>
      <c r="M19" s="7">
        <f t="shared" si="4"/>
        <v>324.15625</v>
      </c>
      <c r="N19" s="7">
        <f t="shared" si="5"/>
        <v>32.42</v>
      </c>
      <c r="O19" s="5"/>
    </row>
    <row r="20" spans="2:17" ht="15" thickBot="1" x14ac:dyDescent="0.35">
      <c r="B20" s="15"/>
      <c r="C20" s="22" t="s">
        <v>52</v>
      </c>
      <c r="D20" s="22"/>
      <c r="E20" s="23"/>
      <c r="F20" s="12" t="s">
        <v>40</v>
      </c>
      <c r="G20" s="7">
        <v>308.75</v>
      </c>
      <c r="H20" s="7">
        <v>41.25</v>
      </c>
      <c r="I20" s="7">
        <f t="shared" si="0"/>
        <v>350</v>
      </c>
      <c r="J20" s="7">
        <f t="shared" si="1"/>
        <v>52.5</v>
      </c>
      <c r="K20" s="8">
        <f t="shared" si="2"/>
        <v>402.5</v>
      </c>
      <c r="L20" s="7">
        <f t="shared" si="3"/>
        <v>414.57499999999999</v>
      </c>
      <c r="M20" s="7">
        <f t="shared" si="4"/>
        <v>412.56249999999994</v>
      </c>
      <c r="N20" s="7">
        <f t="shared" si="5"/>
        <v>41.26</v>
      </c>
      <c r="O20" s="5"/>
    </row>
    <row r="21" spans="2:17" ht="15" thickBot="1" x14ac:dyDescent="0.35">
      <c r="B21" s="15"/>
      <c r="C21" s="22" t="s">
        <v>59</v>
      </c>
      <c r="D21" s="22"/>
      <c r="E21" s="23"/>
      <c r="F21" s="12" t="s">
        <v>58</v>
      </c>
      <c r="G21" s="7">
        <v>492.89</v>
      </c>
      <c r="H21" s="7"/>
      <c r="I21" s="7">
        <f t="shared" ref="I21" si="6">G21+H21</f>
        <v>492.89</v>
      </c>
      <c r="J21" s="7">
        <f t="shared" ref="J21" si="7">I21*15%</f>
        <v>73.933499999999995</v>
      </c>
      <c r="K21" s="8">
        <f t="shared" ref="K21" si="8">I21+J21</f>
        <v>566.82349999999997</v>
      </c>
      <c r="L21" s="7">
        <f t="shared" ref="L21" si="9">K21*1.03</f>
        <v>583.82820500000003</v>
      </c>
      <c r="M21" s="7">
        <f t="shared" ref="M21" si="10">SUM(K21*1.025)</f>
        <v>580.99408749999986</v>
      </c>
      <c r="N21" s="7">
        <f t="shared" ref="N21" si="11">ROUND(M21/10,2)</f>
        <v>58.1</v>
      </c>
      <c r="O21" s="5"/>
    </row>
    <row r="22" spans="2:17" x14ac:dyDescent="0.3"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5"/>
    </row>
    <row r="23" spans="2:17" ht="25.8" customHeight="1" x14ac:dyDescent="0.3">
      <c r="B23" s="21" t="s">
        <v>57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9"/>
      <c r="P23" s="9"/>
      <c r="Q23" s="9"/>
    </row>
    <row r="24" spans="2:17" x14ac:dyDescent="0.3">
      <c r="B24" t="s">
        <v>10</v>
      </c>
    </row>
    <row r="25" spans="2:17" ht="22.5" customHeight="1" x14ac:dyDescent="0.3">
      <c r="D25" s="5" t="s">
        <v>24</v>
      </c>
      <c r="E25" s="10"/>
      <c r="F25" s="10"/>
      <c r="G25" s="10"/>
      <c r="H25" s="10"/>
      <c r="J25" s="5" t="s">
        <v>27</v>
      </c>
      <c r="K25" s="18"/>
      <c r="L25" s="10"/>
    </row>
    <row r="26" spans="2:17" x14ac:dyDescent="0.3">
      <c r="D26" s="5"/>
      <c r="J26" s="5"/>
    </row>
    <row r="27" spans="2:17" ht="21" customHeight="1" x14ac:dyDescent="0.3">
      <c r="D27" s="5" t="s">
        <v>25</v>
      </c>
      <c r="E27" s="10"/>
      <c r="F27" s="10"/>
      <c r="G27" s="10"/>
      <c r="H27" s="10"/>
      <c r="J27" s="5" t="s">
        <v>28</v>
      </c>
      <c r="K27" s="10"/>
      <c r="L27" s="10"/>
    </row>
    <row r="28" spans="2:17" ht="21" customHeight="1" x14ac:dyDescent="0.3">
      <c r="D28" s="5"/>
      <c r="E28" s="10"/>
      <c r="F28" s="10"/>
      <c r="G28" s="10"/>
      <c r="H28" s="10"/>
      <c r="J28" s="5"/>
    </row>
    <row r="29" spans="2:17" ht="21" customHeight="1" x14ac:dyDescent="0.3">
      <c r="D29" s="5"/>
      <c r="E29" s="10"/>
      <c r="F29" s="10"/>
      <c r="G29" s="10"/>
      <c r="H29" s="10"/>
      <c r="J29" s="5" t="s">
        <v>29</v>
      </c>
      <c r="K29" s="7"/>
      <c r="L29" s="13"/>
      <c r="M29" s="20"/>
    </row>
    <row r="30" spans="2:17" ht="21" customHeight="1" x14ac:dyDescent="0.3">
      <c r="D30" s="5" t="s">
        <v>26</v>
      </c>
      <c r="E30" s="10"/>
      <c r="F30" s="10"/>
      <c r="G30" s="10"/>
      <c r="H30" s="10"/>
    </row>
    <row r="31" spans="2:17" ht="21" customHeight="1" x14ac:dyDescent="0.3">
      <c r="D31" s="5" t="s">
        <v>50</v>
      </c>
      <c r="E31" s="17"/>
      <c r="F31" s="10"/>
      <c r="G31" s="10"/>
      <c r="H31" s="10"/>
      <c r="J31" s="11" t="s">
        <v>30</v>
      </c>
      <c r="K31" s="11" t="s">
        <v>31</v>
      </c>
      <c r="L31" s="11" t="s">
        <v>32</v>
      </c>
      <c r="M31" s="11"/>
      <c r="N31" s="11" t="s">
        <v>33</v>
      </c>
    </row>
    <row r="32" spans="2:17" ht="35.25" customHeight="1" x14ac:dyDescent="0.3">
      <c r="D32" s="5"/>
      <c r="J32" s="14" t="s">
        <v>51</v>
      </c>
      <c r="K32" s="19"/>
    </row>
    <row r="33" spans="4:4" x14ac:dyDescent="0.3">
      <c r="D33" s="5"/>
    </row>
  </sheetData>
  <mergeCells count="18">
    <mergeCell ref="C16:E16"/>
    <mergeCell ref="C21:E21"/>
    <mergeCell ref="B23:N23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7:E17"/>
    <mergeCell ref="C18:E18"/>
    <mergeCell ref="C19:E19"/>
    <mergeCell ref="C20:E20"/>
  </mergeCells>
  <phoneticPr fontId="8" type="noConversion"/>
  <printOptions horizontalCentered="1"/>
  <pageMargins left="0.2" right="0.2" top="0.25" bottom="0.75" header="0.3" footer="0.3"/>
  <pageSetup scale="87" orientation="landscape" r:id="rId1"/>
  <ignoredErrors>
    <ignoredError sqref="J5: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vicky magee</cp:lastModifiedBy>
  <cp:lastPrinted>2021-12-02T19:40:31Z</cp:lastPrinted>
  <dcterms:created xsi:type="dcterms:W3CDTF">2021-12-02T14:27:51Z</dcterms:created>
  <dcterms:modified xsi:type="dcterms:W3CDTF">2023-11-08T23:21:08Z</dcterms:modified>
</cp:coreProperties>
</file>